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olmer\Documents\FK\1_REGIONSGOLF\Manualer og værktøjer\"/>
    </mc:Choice>
  </mc:AlternateContent>
  <xr:revisionPtr revIDLastSave="0" documentId="8_{F978931B-1B36-46E9-8CFE-64E29A5D6D65}" xr6:coauthVersionLast="47" xr6:coauthVersionMax="47" xr10:uidLastSave="{00000000-0000-0000-0000-000000000000}"/>
  <workbookProtection workbookAlgorithmName="SHA-512" workbookHashValue="KED1CYLmxcWwSRphAOgdKf8vT/W1+y+Gj2xaW5h5fWGnkgwt1GqvpHkX/yDhX40sbB7i/PJ+jqUvPfo7f+kMQw==" workbookSaltValue="ZgecRYZra2G3BkBimrXt+Q==" workbookSpinCount="100000" lockStructure="1"/>
  <bookViews>
    <workbookView xWindow="-110" yWindow="-110" windowWidth="19420" windowHeight="10300" xr2:uid="{21686A50-17C9-4605-91B5-42FA132A38B7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F7" i="1" l="1"/>
  <c r="G7" i="1" s="1"/>
  <c r="H7" i="1" s="1"/>
  <c r="J5" i="1"/>
  <c r="F5" i="1"/>
  <c r="G5" i="1" s="1"/>
  <c r="H5" i="1" s="1"/>
  <c r="I5" i="1" s="1"/>
  <c r="K11" i="1"/>
  <c r="K12" i="1" s="1"/>
  <c r="E10" i="1"/>
  <c r="E11" i="1" s="1"/>
  <c r="F6" i="1"/>
  <c r="G6" i="1" s="1"/>
  <c r="H6" i="1" s="1"/>
  <c r="J6" i="1" s="1"/>
  <c r="F4" i="1"/>
  <c r="G4" i="1" s="1"/>
  <c r="H4" i="1" s="1"/>
  <c r="I4" i="1" s="1"/>
  <c r="J7" i="1" l="1"/>
  <c r="I7" i="1"/>
  <c r="E12" i="1"/>
  <c r="F12" i="1" s="1"/>
  <c r="I6" i="1"/>
  <c r="J4" i="1"/>
  <c r="G12" i="1" l="1"/>
  <c r="H12" i="1" s="1"/>
  <c r="I12" i="1" l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Folmer</author>
  </authors>
  <commentList>
    <comment ref="C4" authorId="0" shapeId="0" xr:uid="{1BD4A2E6-4B7D-47F1-9DA4-6CAF48B65490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Tast navn på spilleren</t>
        </r>
      </text>
    </comment>
    <comment ref="D4" authorId="0" shapeId="0" xr:uid="{2E58F14B-1343-40BF-94E3-5A2B03407014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Indtast opdateret HCP</t>
        </r>
      </text>
    </comment>
    <comment ref="E4" authorId="0" shapeId="0" xr:uid="{A09B8AAF-06EF-42B2-BB59-10507632F638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Tast SPH for personen på pågældende bane og teested</t>
        </r>
      </text>
    </comment>
    <comment ref="K4" authorId="0" shapeId="0" xr:uid="{33961B5E-5824-4B72-B1C9-571B6EB95F8A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Tast SPH for personen på pågældende bane og teested</t>
        </r>
      </text>
    </comment>
    <comment ref="L4" authorId="0" shapeId="0" xr:uid="{7FA948EC-6205-4DAE-AE72-049A9B2D092A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Indtast opdateret HCP</t>
        </r>
      </text>
    </comment>
    <comment ref="M4" authorId="0" shapeId="0" xr:uid="{F82D6285-0591-49AA-B6D2-8928B61701E7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Tast navn på spilleren</t>
        </r>
      </text>
    </comment>
  </commentList>
</comments>
</file>

<file path=xl/sharedStrings.xml><?xml version="1.0" encoding="utf-8"?>
<sst xmlns="http://schemas.openxmlformats.org/spreadsheetml/2006/main" count="22" uniqueCount="20">
  <si>
    <t>HCP</t>
  </si>
  <si>
    <t>SPH</t>
  </si>
  <si>
    <t>SPH forskel</t>
  </si>
  <si>
    <t>3/4 SPH</t>
  </si>
  <si>
    <t>Afrundet SPH</t>
  </si>
  <si>
    <t>Gæst tildeles</t>
  </si>
  <si>
    <t>GÆST</t>
  </si>
  <si>
    <t>Hjemmehold</t>
  </si>
  <si>
    <t>1. single</t>
  </si>
  <si>
    <t>2. single</t>
  </si>
  <si>
    <t>3. single</t>
  </si>
  <si>
    <t>Dame single</t>
  </si>
  <si>
    <t>Foursome Dame</t>
  </si>
  <si>
    <t>Foursome Herre</t>
  </si>
  <si>
    <t>Sum Foursome</t>
  </si>
  <si>
    <t>Halv sum Foursome</t>
  </si>
  <si>
    <t>Hj.hold tildeles</t>
  </si>
  <si>
    <r>
      <t xml:space="preserve">Udregning af tildeling af slag for HJEMMEHOLD og GÆST - </t>
    </r>
    <r>
      <rPr>
        <b/>
        <sz val="16"/>
        <color rgb="FF00B050"/>
        <rFont val="Aptos Narrow"/>
        <family val="2"/>
        <scheme val="minor"/>
      </rPr>
      <t xml:space="preserve">UDFYLD KUN DE GRØNNE CELLER; </t>
    </r>
    <r>
      <rPr>
        <b/>
        <sz val="16"/>
        <color rgb="FF00B0F0"/>
        <rFont val="Aptos Narrow"/>
        <family val="2"/>
        <scheme val="minor"/>
      </rPr>
      <t>Resultatet vises i de BLÅ celler</t>
    </r>
  </si>
  <si>
    <t>Afrundet halv sum Foursome</t>
  </si>
  <si>
    <r>
      <t xml:space="preserve">Hjælpeark for kaptajner i </t>
    </r>
    <r>
      <rPr>
        <b/>
        <sz val="24"/>
        <color rgb="FFFF0000"/>
        <rFont val="Aptos Narrow"/>
        <family val="2"/>
        <scheme val="minor"/>
      </rPr>
      <t>VEST 2026</t>
    </r>
    <r>
      <rPr>
        <b/>
        <sz val="24"/>
        <color theme="1"/>
        <rFont val="Aptos Narrow"/>
        <family val="2"/>
        <scheme val="minor"/>
      </rPr>
      <t xml:space="preserve"> Version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</si>
</sst>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00B050"/>
      <name val="Aptos Narrow"/>
      <family val="2"/>
      <scheme val="minor"/>
    </font>
    <font>
      <b/>
      <sz val="16"/>
      <color rgb="FF00B0F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2" xfId="0" applyFont="1" applyBorder="1"/>
    <xf numFmtId="0" fontId="2" fillId="0" borderId="1" xfId="0" applyFont="1" applyBorder="1"/>
    <xf numFmtId="0" fontId="0" fillId="2" borderId="2" xfId="0" applyFill="1" applyBorder="1"/>
    <xf numFmtId="0" fontId="2" fillId="0" borderId="3" xfId="0" applyFont="1" applyBorder="1"/>
    <xf numFmtId="0" fontId="0" fillId="3" borderId="1" xfId="0" applyFill="1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0" fillId="2" borderId="8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4" xfId="0" applyFont="1" applyBorder="1"/>
    <xf numFmtId="0" fontId="0" fillId="0" borderId="15" xfId="0" applyBorder="1"/>
    <xf numFmtId="0" fontId="3" fillId="4" borderId="4" xfId="0" applyFont="1" applyFill="1" applyBorder="1"/>
    <xf numFmtId="0" fontId="3" fillId="4" borderId="5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0" fillId="2" borderId="20" xfId="0" applyFill="1" applyBorder="1"/>
    <xf numFmtId="0" fontId="0" fillId="3" borderId="22" xfId="0" applyFill="1" applyBorder="1"/>
    <xf numFmtId="0" fontId="0" fillId="2" borderId="3" xfId="0" applyFill="1" applyBorder="1"/>
    <xf numFmtId="0" fontId="0" fillId="2" borderId="23" xfId="0" applyFill="1" applyBorder="1"/>
    <xf numFmtId="0" fontId="0" fillId="3" borderId="24" xfId="0" applyFill="1" applyBorder="1"/>
    <xf numFmtId="0" fontId="2" fillId="0" borderId="2" xfId="0" applyFont="1" applyBorder="1" applyAlignment="1">
      <alignment horizontal="center"/>
    </xf>
    <xf numFmtId="0" fontId="0" fillId="5" borderId="0" xfId="0" applyFill="1"/>
    <xf numFmtId="0" fontId="0" fillId="6" borderId="1" xfId="0" applyFill="1" applyBorder="1"/>
    <xf numFmtId="0" fontId="0" fillId="6" borderId="19" xfId="0" applyFill="1" applyBorder="1"/>
    <xf numFmtId="1" fontId="0" fillId="3" borderId="1" xfId="0" applyNumberFormat="1" applyFill="1" applyBorder="1"/>
    <xf numFmtId="1" fontId="0" fillId="2" borderId="21" xfId="0" applyNumberFormat="1" applyFill="1" applyBorder="1"/>
    <xf numFmtId="1" fontId="0" fillId="3" borderId="19" xfId="0" applyNumberFormat="1" applyFill="1" applyBorder="1"/>
    <xf numFmtId="2" fontId="0" fillId="5" borderId="0" xfId="0" applyNumberFormat="1" applyFill="1"/>
    <xf numFmtId="1" fontId="0" fillId="5" borderId="0" xfId="0" applyNumberFormat="1" applyFill="1"/>
    <xf numFmtId="164" fontId="0" fillId="3" borderId="25" xfId="0" applyNumberFormat="1" applyFill="1" applyBorder="1"/>
    <xf numFmtId="0" fontId="0" fillId="5" borderId="26" xfId="0" applyFill="1" applyBorder="1"/>
    <xf numFmtId="1" fontId="0" fillId="7" borderId="1" xfId="0" applyNumberFormat="1" applyFill="1" applyBorder="1"/>
    <xf numFmtId="0" fontId="0" fillId="7" borderId="1" xfId="0" applyFill="1" applyBorder="1"/>
    <xf numFmtId="164" fontId="0" fillId="7" borderId="1" xfId="0" applyNumberFormat="1" applyFill="1" applyBorder="1"/>
    <xf numFmtId="2" fontId="0" fillId="7" borderId="1" xfId="0" applyNumberFormat="1" applyFill="1" applyBorder="1"/>
    <xf numFmtId="164" fontId="0" fillId="3" borderId="19" xfId="0" applyNumberForma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12</xdr:row>
      <xdr:rowOff>88900</xdr:rowOff>
    </xdr:from>
    <xdr:to>
      <xdr:col>9</xdr:col>
      <xdr:colOff>939800</xdr:colOff>
      <xdr:row>18</xdr:row>
      <xdr:rowOff>114300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973D82B8-8738-A77E-7248-BEA8966C31C3}"/>
            </a:ext>
          </a:extLst>
        </xdr:cNvPr>
        <xdr:cNvSpPr txBox="1"/>
      </xdr:nvSpPr>
      <xdr:spPr>
        <a:xfrm>
          <a:off x="4216400" y="2597150"/>
          <a:ext cx="4133850" cy="113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De røde felter benyttes ikke!</a:t>
          </a:r>
          <a:endParaRPr lang="da-DK" sz="1100"/>
        </a:p>
        <a:p>
          <a:r>
            <a:rPr lang="da-DK" sz="1100"/>
            <a:t>Hvis værdien i søjle H er positiv tildeles hjemmeholdets spiller det / de pågældende slag</a:t>
          </a:r>
        </a:p>
        <a:p>
          <a:r>
            <a:rPr lang="da-DK" sz="1100"/>
            <a:t>Hvis værdien i Søjle H er negativ tildeles gæstespillere det / de pågældende</a:t>
          </a:r>
          <a:r>
            <a:rPr lang="da-DK" sz="1100" baseline="0"/>
            <a:t> slag</a:t>
          </a:r>
        </a:p>
        <a:p>
          <a:r>
            <a:rPr lang="da-DK" sz="1100" b="1" baseline="0"/>
            <a:t>MAX antal tildelte slag er 8</a:t>
          </a:r>
          <a:endParaRPr lang="da-DK" sz="1100" b="1"/>
        </a:p>
      </xdr:txBody>
    </xdr:sp>
    <xdr:clientData/>
  </xdr:twoCellAnchor>
  <xdr:twoCellAnchor>
    <xdr:from>
      <xdr:col>1</xdr:col>
      <xdr:colOff>19050</xdr:colOff>
      <xdr:row>12</xdr:row>
      <xdr:rowOff>88900</xdr:rowOff>
    </xdr:from>
    <xdr:to>
      <xdr:col>4</xdr:col>
      <xdr:colOff>520700</xdr:colOff>
      <xdr:row>18</xdr:row>
      <xdr:rowOff>127000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F20B50C9-9356-110E-CAF9-07D4D6009AD4}"/>
            </a:ext>
          </a:extLst>
        </xdr:cNvPr>
        <xdr:cNvSpPr txBox="1"/>
      </xdr:nvSpPr>
      <xdr:spPr>
        <a:xfrm>
          <a:off x="628650" y="2597150"/>
          <a:ext cx="348615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da-DK" sz="1100"/>
            <a:t>Navn, opdateret HCP fra det udfyldte kampkort og aflæst SPH fra konverteringstabellerne udfyldes forud for matchen og sendes til</a:t>
          </a:r>
          <a:r>
            <a:rPr lang="da-DK" sz="1100" baseline="0"/>
            <a:t> modstanders holdkaptajn</a:t>
          </a:r>
        </a:p>
        <a:p>
          <a:pPr>
            <a:lnSpc>
              <a:spcPts val="1100"/>
            </a:lnSpc>
          </a:pPr>
          <a:endParaRPr lang="da-DK" sz="1100" baseline="0"/>
        </a:p>
        <a:p>
          <a:pPr>
            <a:lnSpc>
              <a:spcPts val="1100"/>
            </a:lnSpc>
          </a:pPr>
          <a:r>
            <a:rPr lang="da-DK" sz="1200" baseline="0"/>
            <a:t>Efter hvert indtastet SPH, tryk på "Enter-knappen" og konsekvensen udregnes og vises i det respektive grå felt</a:t>
          </a:r>
          <a:r>
            <a:rPr lang="da-DK" sz="1100" baseline="0"/>
            <a:t>.</a:t>
          </a:r>
          <a:endParaRPr lang="da-DK" sz="1100"/>
        </a:p>
      </xdr:txBody>
    </xdr:sp>
    <xdr:clientData/>
  </xdr:twoCellAnchor>
  <xdr:twoCellAnchor>
    <xdr:from>
      <xdr:col>10</xdr:col>
      <xdr:colOff>11430</xdr:colOff>
      <xdr:row>12</xdr:row>
      <xdr:rowOff>76200</xdr:rowOff>
    </xdr:from>
    <xdr:to>
      <xdr:col>12</xdr:col>
      <xdr:colOff>1443990</xdr:colOff>
      <xdr:row>18</xdr:row>
      <xdr:rowOff>82550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1779F644-A3F0-E117-3C56-A79C009F266A}"/>
            </a:ext>
          </a:extLst>
        </xdr:cNvPr>
        <xdr:cNvSpPr txBox="1"/>
      </xdr:nvSpPr>
      <xdr:spPr>
        <a:xfrm>
          <a:off x="8412480" y="2584450"/>
          <a:ext cx="2683510" cy="111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da-DK" sz="1100"/>
            <a:t>Navn, opdateret HCP fra udfyldt kampkort og aflæst SPH fra gæsteklubbens konverteringstabeller udfyldes forud for matchen.</a:t>
          </a: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Efter hvert indtastet SPH, tryk på "Enter-knappen" og konsekvensen udregnes og vises i det respektive grå felt.</a:t>
          </a:r>
          <a:endParaRPr lang="da-DK" sz="1200">
            <a:effectLst/>
          </a:endParaRPr>
        </a:p>
        <a:p>
          <a:pPr>
            <a:lnSpc>
              <a:spcPts val="1100"/>
            </a:lnSpc>
          </a:pPr>
          <a:endParaRPr lang="da-DK" sz="1100"/>
        </a:p>
      </xdr:txBody>
    </xdr:sp>
    <xdr:clientData/>
  </xdr:twoCellAnchor>
  <xdr:twoCellAnchor>
    <xdr:from>
      <xdr:col>1</xdr:col>
      <xdr:colOff>6350</xdr:colOff>
      <xdr:row>19</xdr:row>
      <xdr:rowOff>39370</xdr:rowOff>
    </xdr:from>
    <xdr:to>
      <xdr:col>12</xdr:col>
      <xdr:colOff>1394460</xdr:colOff>
      <xdr:row>24</xdr:row>
      <xdr:rowOff>160020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9EBC3E91-ECAB-E6B0-4C52-67FCA6E8F551}"/>
            </a:ext>
          </a:extLst>
        </xdr:cNvPr>
        <xdr:cNvSpPr txBox="1"/>
      </xdr:nvSpPr>
      <xdr:spPr>
        <a:xfrm>
          <a:off x="615950" y="3836670"/>
          <a:ext cx="10430510" cy="10414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a-DK" sz="1600"/>
            <a:t>I VEST spiller Veteran C; Veteran D; Superveteran C; Superveteran D i 2026</a:t>
          </a:r>
          <a:r>
            <a:rPr lang="da-DK" sz="1600" baseline="0"/>
            <a:t> forsøg med tildeling af slag med 75% - DOG MAKSIMALT 8 TILDELTE SLAG! </a:t>
          </a:r>
          <a:r>
            <a:rPr lang="da-DK" sz="1600" b="1" baseline="0">
              <a:solidFill>
                <a:srgbClr val="00B050"/>
              </a:solidFill>
            </a:rPr>
            <a:t>Udfyld navne, HCP og SPH for hjemmehold og gæstehold </a:t>
          </a:r>
          <a:r>
            <a:rPr lang="da-DK" sz="1600" baseline="0"/>
            <a:t>- og arket udregner, efter hver indtastet SPH de slag, der skal tildeles. </a:t>
          </a:r>
          <a:r>
            <a:rPr lang="da-DK" sz="1600" b="1" baseline="0">
              <a:solidFill>
                <a:srgbClr val="00B0F0"/>
              </a:solidFill>
            </a:rPr>
            <a:t>Resultatet vises i de blå felter.</a:t>
          </a:r>
          <a:endParaRPr lang="da-DK" sz="1600" b="1">
            <a:solidFill>
              <a:srgbClr val="00B0F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8B1F-A49E-4F3D-B5F3-41866E0641A3}">
  <dimension ref="B1:M28"/>
  <sheetViews>
    <sheetView showZeros="0" tabSelected="1" zoomScale="80" zoomScaleNormal="80" workbookViewId="0">
      <selection activeCell="K9" sqref="K9"/>
    </sheetView>
  </sheetViews>
  <sheetFormatPr defaultRowHeight="14.5" x14ac:dyDescent="0.35"/>
  <cols>
    <col min="2" max="2" width="14.1796875" customWidth="1"/>
    <col min="3" max="3" width="19.81640625" customWidth="1"/>
    <col min="6" max="6" width="11.1796875" customWidth="1"/>
    <col min="8" max="8" width="11.81640625" bestFit="1" customWidth="1"/>
    <col min="9" max="10" width="14.1796875" customWidth="1"/>
    <col min="11" max="11" width="9.1796875" bestFit="1" customWidth="1"/>
    <col min="13" max="13" width="21.1796875" customWidth="1"/>
  </cols>
  <sheetData>
    <row r="1" spans="2:13" ht="31.5" thickBot="1" x14ac:dyDescent="0.75">
      <c r="B1" s="21" t="s">
        <v>19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2:13" ht="21" x14ac:dyDescent="0.5">
      <c r="B2" s="17" t="s">
        <v>17</v>
      </c>
      <c r="C2" s="18"/>
      <c r="D2" s="18"/>
      <c r="E2" s="18"/>
      <c r="F2" s="19"/>
      <c r="G2" s="19"/>
      <c r="H2" s="19"/>
      <c r="I2" s="19"/>
      <c r="J2" s="19"/>
      <c r="K2" s="19"/>
      <c r="L2" s="19"/>
      <c r="M2" s="20"/>
    </row>
    <row r="3" spans="2:13" x14ac:dyDescent="0.35">
      <c r="B3" s="6"/>
      <c r="C3" s="4" t="s">
        <v>7</v>
      </c>
      <c r="D3" s="30" t="s">
        <v>0</v>
      </c>
      <c r="E3" s="30" t="s">
        <v>1</v>
      </c>
      <c r="F3" s="2" t="s">
        <v>2</v>
      </c>
      <c r="G3" s="2" t="s">
        <v>3</v>
      </c>
      <c r="H3" s="2" t="s">
        <v>4</v>
      </c>
      <c r="I3" s="2" t="s">
        <v>16</v>
      </c>
      <c r="J3" s="2" t="s">
        <v>5</v>
      </c>
      <c r="K3" s="1" t="s">
        <v>1</v>
      </c>
      <c r="L3" s="1" t="s">
        <v>0</v>
      </c>
      <c r="M3" s="7" t="s">
        <v>6</v>
      </c>
    </row>
    <row r="4" spans="2:13" x14ac:dyDescent="0.35">
      <c r="B4" s="8" t="s">
        <v>8</v>
      </c>
      <c r="C4" s="3"/>
      <c r="D4" s="3"/>
      <c r="E4" s="3">
        <v>0</v>
      </c>
      <c r="F4" s="5">
        <f>E4-K4</f>
        <v>0</v>
      </c>
      <c r="G4" s="34">
        <f>F4*0.75</f>
        <v>0</v>
      </c>
      <c r="H4" s="5">
        <f>ROUND(G4,0)</f>
        <v>0</v>
      </c>
      <c r="I4" s="32">
        <f>MIN(IF(E4&gt;K4,H4,0),8)</f>
        <v>0</v>
      </c>
      <c r="J4" s="32">
        <f>MIN(IF(K4&gt;E4,H4*-1,0),8)</f>
        <v>0</v>
      </c>
      <c r="K4" s="3">
        <v>0</v>
      </c>
      <c r="L4" s="3"/>
      <c r="M4" s="9"/>
    </row>
    <row r="5" spans="2:13" x14ac:dyDescent="0.35">
      <c r="B5" s="10" t="s">
        <v>9</v>
      </c>
      <c r="C5" s="3"/>
      <c r="D5" s="3"/>
      <c r="E5" s="3">
        <v>0</v>
      </c>
      <c r="F5" s="5">
        <f>E5-K5</f>
        <v>0</v>
      </c>
      <c r="G5" s="34">
        <f>F5*0.75</f>
        <v>0</v>
      </c>
      <c r="H5" s="5">
        <f t="shared" ref="H5:H7" si="0">ROUND(G5,0)</f>
        <v>0</v>
      </c>
      <c r="I5" s="32">
        <f>MIN(IF(E5&gt;K5,H5,0),8)</f>
        <v>0</v>
      </c>
      <c r="J5" s="32">
        <f>MIN(IF(K5&gt;E5,H5*-1,0),8)</f>
        <v>0</v>
      </c>
      <c r="K5" s="3">
        <v>0</v>
      </c>
      <c r="L5" s="3"/>
      <c r="M5" s="9"/>
    </row>
    <row r="6" spans="2:13" x14ac:dyDescent="0.35">
      <c r="B6" s="10" t="s">
        <v>10</v>
      </c>
      <c r="C6" s="3"/>
      <c r="D6" s="3"/>
      <c r="E6" s="3">
        <v>0</v>
      </c>
      <c r="F6" s="5">
        <f>E6-K6</f>
        <v>0</v>
      </c>
      <c r="G6" s="34">
        <f>F6*0.75</f>
        <v>0</v>
      </c>
      <c r="H6" s="5">
        <f t="shared" si="0"/>
        <v>0</v>
      </c>
      <c r="I6" s="32">
        <f>MIN(IF(E6&gt;K6,H6,0),8)</f>
        <v>0</v>
      </c>
      <c r="J6" s="32">
        <f>MIN(IF(K6&gt;E6,H6*-1,0),8)</f>
        <v>0</v>
      </c>
      <c r="K6" s="3">
        <v>0</v>
      </c>
      <c r="L6" s="3"/>
      <c r="M6" s="9"/>
    </row>
    <row r="7" spans="2:13" x14ac:dyDescent="0.35">
      <c r="B7" s="10" t="s">
        <v>11</v>
      </c>
      <c r="C7" s="3"/>
      <c r="D7" s="3"/>
      <c r="E7" s="3"/>
      <c r="F7" s="24">
        <f>E7-K7</f>
        <v>0</v>
      </c>
      <c r="G7" s="36">
        <f>F7*0.75</f>
        <v>0</v>
      </c>
      <c r="H7" s="24">
        <f t="shared" si="0"/>
        <v>0</v>
      </c>
      <c r="I7" s="33">
        <f>MIN(IF(E7&gt;K7,H7,0),8)</f>
        <v>0</v>
      </c>
      <c r="J7" s="33">
        <f>MIN(IF(K7&gt;E7,H7*-1,0),8)</f>
        <v>0</v>
      </c>
      <c r="K7" s="3"/>
      <c r="L7" s="3"/>
      <c r="M7" s="9"/>
    </row>
    <row r="8" spans="2:13" x14ac:dyDescent="0.35">
      <c r="B8" s="10" t="s">
        <v>12</v>
      </c>
      <c r="C8" s="3"/>
      <c r="D8" s="3"/>
      <c r="E8" s="25"/>
      <c r="F8" s="31"/>
      <c r="G8" s="31"/>
      <c r="H8" s="31"/>
      <c r="I8" s="31"/>
      <c r="J8" s="31"/>
      <c r="K8" s="27"/>
      <c r="L8" s="3"/>
      <c r="M8" s="9"/>
    </row>
    <row r="9" spans="2:13" x14ac:dyDescent="0.35">
      <c r="B9" s="10" t="s">
        <v>13</v>
      </c>
      <c r="C9" s="3"/>
      <c r="D9" s="3"/>
      <c r="E9" s="35"/>
      <c r="F9" s="31"/>
      <c r="G9" s="31"/>
      <c r="H9" s="31"/>
      <c r="I9" s="31"/>
      <c r="J9" s="31"/>
      <c r="K9" s="28"/>
      <c r="L9" s="3"/>
      <c r="M9" s="9"/>
    </row>
    <row r="10" spans="2:13" x14ac:dyDescent="0.35">
      <c r="B10" s="11" t="s">
        <v>14</v>
      </c>
      <c r="E10" s="26">
        <f>E8+E9</f>
        <v>0</v>
      </c>
      <c r="F10" s="31"/>
      <c r="G10" s="31"/>
      <c r="H10" s="31"/>
      <c r="I10" s="31"/>
      <c r="J10" s="31"/>
      <c r="K10" s="29">
        <f>K8+K9</f>
        <v>0</v>
      </c>
      <c r="M10" s="12"/>
    </row>
    <row r="11" spans="2:13" x14ac:dyDescent="0.35">
      <c r="B11" s="11" t="s">
        <v>15</v>
      </c>
      <c r="E11" s="39">
        <f>E10/2</f>
        <v>0</v>
      </c>
      <c r="F11" s="37"/>
      <c r="G11" s="38"/>
      <c r="H11" s="31"/>
      <c r="I11" s="31"/>
      <c r="J11" s="40"/>
      <c r="K11" s="45">
        <f>K10/2</f>
        <v>0</v>
      </c>
      <c r="M11" s="12"/>
    </row>
    <row r="12" spans="2:13" x14ac:dyDescent="0.35">
      <c r="B12" s="11" t="s">
        <v>18</v>
      </c>
      <c r="E12" s="41">
        <f>ROUND(E11,0)</f>
        <v>0</v>
      </c>
      <c r="F12" s="43">
        <f>E12-K12</f>
        <v>0</v>
      </c>
      <c r="G12" s="44">
        <f>F12*0.75</f>
        <v>0</v>
      </c>
      <c r="H12" s="42">
        <f t="shared" ref="H12" si="1">ROUND(G12,0)</f>
        <v>0</v>
      </c>
      <c r="I12" s="32">
        <f>MIN(IF(E12&gt;K12,H12,0),8)</f>
        <v>0</v>
      </c>
      <c r="J12" s="32">
        <f>MIN(IF(K12&gt;E12,H12*-1,0),8)</f>
        <v>0</v>
      </c>
      <c r="K12" s="34">
        <f>ROUND(K11,0)</f>
        <v>0</v>
      </c>
      <c r="M12" s="12"/>
    </row>
    <row r="13" spans="2:13" x14ac:dyDescent="0.35">
      <c r="B13" s="11"/>
      <c r="M13" s="12"/>
    </row>
    <row r="14" spans="2:13" x14ac:dyDescent="0.35">
      <c r="B14" s="11"/>
      <c r="M14" s="12"/>
    </row>
    <row r="15" spans="2:13" x14ac:dyDescent="0.35">
      <c r="B15" s="11"/>
      <c r="M15" s="12"/>
    </row>
    <row r="16" spans="2:13" x14ac:dyDescent="0.35">
      <c r="B16" s="11"/>
      <c r="M16" s="12"/>
    </row>
    <row r="17" spans="2:13" x14ac:dyDescent="0.35">
      <c r="B17" s="11"/>
      <c r="M17" s="12"/>
    </row>
    <row r="18" spans="2:13" x14ac:dyDescent="0.35">
      <c r="B18" s="11"/>
      <c r="M18" s="12"/>
    </row>
    <row r="19" spans="2:13" x14ac:dyDescent="0.35">
      <c r="B19" s="11"/>
      <c r="M19" s="12"/>
    </row>
    <row r="20" spans="2:13" x14ac:dyDescent="0.35">
      <c r="B20" s="11"/>
      <c r="M20" s="12"/>
    </row>
    <row r="21" spans="2:13" x14ac:dyDescent="0.35">
      <c r="B21" s="11"/>
      <c r="M21" s="12"/>
    </row>
    <row r="22" spans="2:13" x14ac:dyDescent="0.35">
      <c r="B22" s="11"/>
      <c r="M22" s="12"/>
    </row>
    <row r="23" spans="2:13" x14ac:dyDescent="0.35">
      <c r="B23" s="11"/>
      <c r="M23" s="12"/>
    </row>
    <row r="24" spans="2:13" x14ac:dyDescent="0.35">
      <c r="B24" s="11"/>
      <c r="M24" s="12"/>
    </row>
    <row r="25" spans="2:13" ht="15" thickBot="1" x14ac:dyDescent="0.4">
      <c r="B25" s="13"/>
      <c r="C25" s="14"/>
      <c r="D25" s="14"/>
      <c r="E25" s="14"/>
      <c r="F25" s="14"/>
      <c r="G25" s="15"/>
      <c r="H25" s="15"/>
      <c r="I25" s="15"/>
      <c r="J25" s="15"/>
      <c r="K25" s="14"/>
      <c r="L25" s="14"/>
      <c r="M25" s="16"/>
    </row>
    <row r="28" spans="2:13" x14ac:dyDescent="0.35">
      <c r="F28" s="46"/>
      <c r="G28" s="46"/>
      <c r="H28" s="46"/>
      <c r="I28" s="46"/>
    </row>
  </sheetData>
  <sheetProtection algorithmName="SHA-512" hashValue="jHv5EfV/gUjguypbAWJauf6tbqtScO5mV/lSfjYUaz64Z2EHoaDcjRGc+CvrmTp7zu9rGbwJQscJkrVHAtR9gg==" saltValue="iJCeb5iN5FDZkoHF9VQbZg==" spinCount="100000" sheet="1" objects="1" scenarios="1"/>
  <protectedRanges>
    <protectedRange sqref="C4:E9 K4:M9" name="Område1"/>
  </protectedRanges>
  <mergeCells count="2">
    <mergeCell ref="F28:G28"/>
    <mergeCell ref="H28:I28"/>
  </mergeCells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Kjær</dc:creator>
  <cp:lastModifiedBy>Folmer Kjær</cp:lastModifiedBy>
  <cp:lastPrinted>2026-04-27T19:51:50Z</cp:lastPrinted>
  <dcterms:created xsi:type="dcterms:W3CDTF">2025-05-01T15:16:19Z</dcterms:created>
  <dcterms:modified xsi:type="dcterms:W3CDTF">2026-04-29T08:19:13Z</dcterms:modified>
</cp:coreProperties>
</file>